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E346047F-6092-4036-B9FC-D693D2B7A9D8}" xr6:coauthVersionLast="47" xr6:coauthVersionMax="47" xr10:uidLastSave="{00000000-0000-0000-0000-000000000000}"/>
  <bookViews>
    <workbookView xWindow="-110" yWindow="-110" windowWidth="25820" windowHeight="16220" xr2:uid="{CED59707-8798-4287-9A7B-E9F97DDC8C52}"/>
  </bookViews>
  <sheets>
    <sheet name="ЦДС сәуір каз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/>
  <c r="I7" i="1"/>
  <c r="J7" i="1"/>
  <c r="E8" i="1"/>
  <c r="H8" i="1"/>
  <c r="E9" i="1"/>
  <c r="H9" i="1"/>
  <c r="J9" i="1"/>
  <c r="E10" i="1"/>
  <c r="H10" i="1"/>
  <c r="I9" i="1" s="1"/>
  <c r="E11" i="1"/>
  <c r="E12" i="1"/>
  <c r="I11" i="1" s="1"/>
  <c r="H12" i="1"/>
  <c r="E13" i="1"/>
  <c r="H13" i="1"/>
  <c r="I13" i="1"/>
  <c r="E14" i="1"/>
  <c r="H14" i="1"/>
  <c r="E15" i="1"/>
  <c r="H15" i="1"/>
  <c r="E16" i="1"/>
  <c r="H16" i="1"/>
  <c r="I15" i="1" s="1"/>
  <c r="E17" i="1"/>
  <c r="H17" i="1"/>
  <c r="E18" i="1"/>
  <c r="H18" i="1"/>
  <c r="I17" i="1" s="1"/>
  <c r="E19" i="1"/>
  <c r="H19" i="1"/>
  <c r="E20" i="1"/>
  <c r="I19" i="1" s="1"/>
  <c r="H20" i="1"/>
  <c r="E21" i="1"/>
  <c r="H21" i="1"/>
  <c r="I21" i="1"/>
  <c r="E22" i="1"/>
  <c r="H22" i="1"/>
  <c r="E23" i="1"/>
  <c r="H23" i="1"/>
  <c r="E24" i="1"/>
  <c r="H24" i="1"/>
  <c r="I23" i="1" s="1"/>
  <c r="E25" i="1"/>
  <c r="H25" i="1"/>
  <c r="E26" i="1"/>
  <c r="H26" i="1"/>
  <c r="I25" i="1" s="1"/>
  <c r="E27" i="1"/>
  <c r="H27" i="1"/>
  <c r="E28" i="1"/>
  <c r="H28" i="1"/>
  <c r="I27" i="1" s="1"/>
  <c r="E29" i="1"/>
  <c r="H29" i="1"/>
  <c r="I29" i="1"/>
  <c r="E30" i="1"/>
  <c r="H30" i="1"/>
  <c r="E31" i="1"/>
  <c r="H31" i="1"/>
  <c r="J31" i="1"/>
  <c r="E32" i="1"/>
  <c r="H32" i="1"/>
  <c r="I31" i="1" s="1"/>
  <c r="E33" i="1"/>
  <c r="H33" i="1"/>
  <c r="E34" i="1"/>
  <c r="H34" i="1"/>
  <c r="I33" i="1" s="1"/>
  <c r="E35" i="1"/>
  <c r="H35" i="1"/>
  <c r="E36" i="1"/>
  <c r="H36" i="1"/>
  <c r="I35" i="1" s="1"/>
  <c r="E37" i="1"/>
  <c r="J37" i="1" s="1"/>
  <c r="H37" i="1"/>
  <c r="I37" i="1" s="1"/>
  <c r="E38" i="1"/>
  <c r="H38" i="1"/>
  <c r="E39" i="1"/>
  <c r="H39" i="1"/>
  <c r="E40" i="1"/>
  <c r="H40" i="1"/>
  <c r="I39" i="1" s="1"/>
  <c r="E41" i="1"/>
  <c r="H41" i="1"/>
  <c r="I41" i="1"/>
  <c r="E42" i="1"/>
  <c r="H42" i="1"/>
  <c r="I42" i="1"/>
  <c r="E43" i="1"/>
  <c r="H43" i="1"/>
  <c r="E44" i="1"/>
  <c r="I43" i="1" s="1"/>
  <c r="H44" i="1"/>
  <c r="E45" i="1"/>
  <c r="H45" i="1"/>
  <c r="E46" i="1"/>
  <c r="H46" i="1"/>
  <c r="I45" i="1" s="1"/>
  <c r="E47" i="1"/>
  <c r="H47" i="1"/>
  <c r="E48" i="1"/>
  <c r="H48" i="1"/>
  <c r="I47" i="1" s="1"/>
  <c r="E49" i="1"/>
  <c r="H49" i="1"/>
  <c r="E50" i="1"/>
  <c r="H50" i="1"/>
  <c r="I49" i="1" s="1"/>
  <c r="E51" i="1"/>
  <c r="H51" i="1"/>
  <c r="E52" i="1"/>
  <c r="H52" i="1"/>
  <c r="I51" i="1" s="1"/>
  <c r="E53" i="1"/>
  <c r="H53" i="1"/>
  <c r="E54" i="1"/>
  <c r="H54" i="1"/>
  <c r="I53" i="1" s="1"/>
  <c r="E55" i="1"/>
  <c r="H55" i="1"/>
  <c r="E56" i="1"/>
  <c r="H56" i="1"/>
  <c r="I55" i="1" s="1"/>
  <c r="E57" i="1"/>
  <c r="H57" i="1"/>
  <c r="I57" i="1"/>
  <c r="E58" i="1"/>
  <c r="H58" i="1"/>
  <c r="E59" i="1"/>
  <c r="H59" i="1"/>
  <c r="E60" i="1"/>
  <c r="H60" i="1"/>
  <c r="I59" i="1" s="1"/>
  <c r="E61" i="1"/>
  <c r="H61" i="1"/>
  <c r="E62" i="1"/>
  <c r="H62" i="1"/>
  <c r="I61" i="1" s="1"/>
  <c r="E63" i="1"/>
  <c r="H63" i="1"/>
  <c r="E64" i="1"/>
  <c r="H64" i="1"/>
  <c r="I63" i="1" s="1"/>
  <c r="E65" i="1"/>
  <c r="H65" i="1"/>
  <c r="E66" i="1"/>
  <c r="H66" i="1"/>
  <c r="I65" i="1" s="1"/>
  <c r="E67" i="1"/>
  <c r="H67" i="1"/>
  <c r="E68" i="1"/>
  <c r="H68" i="1"/>
  <c r="I67" i="1" s="1"/>
  <c r="E69" i="1"/>
  <c r="H69" i="1"/>
  <c r="J69" i="1"/>
  <c r="E70" i="1"/>
  <c r="H70" i="1"/>
  <c r="I69" i="1" s="1"/>
  <c r="J11" i="1" l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<sst xmlns="http://schemas.openxmlformats.org/spreadsheetml/2006/main" count="114" uniqueCount="50">
  <si>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</si>
  <si>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</si>
  <si>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</si>
  <si>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</si>
  <si>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</si>
  <si>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</si>
  <si>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</si>
  <si>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</si>
  <si>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</si>
  <si>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</si>
  <si>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</si>
  <si>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</si>
  <si>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</si>
  <si>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</si>
  <si>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</si>
  <si>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</si>
  <si>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</si>
  <si>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</si>
  <si>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</si>
  <si>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</si>
  <si>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</si>
  <si>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</si>
  <si>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</si>
  <si>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</si>
  <si>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</si>
  <si>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</si>
  <si>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</si>
  <si>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</si>
  <si>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</si>
  <si>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</si>
  <si>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</si>
  <si>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</si>
  <si>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АТ-2</t>
  </si>
  <si>
    <t>откл.</t>
  </si>
  <si>
    <t>АТ-1</t>
  </si>
  <si>
    <t>Шыгыс</t>
  </si>
  <si>
    <t>Достык</t>
  </si>
  <si>
    <t>Батыс</t>
  </si>
  <si>
    <t>МВт</t>
  </si>
  <si>
    <t>%</t>
  </si>
  <si>
    <t>МВА</t>
  </si>
  <si>
    <t>Қуат қоры бар көлем</t>
  </si>
  <si>
    <t>Бір тран-дың жүктелуі</t>
  </si>
  <si>
    <t>Тран-дың жүктелуі</t>
  </si>
  <si>
    <t>Объектілерге берілген ТШ-ға сай резервталған қуат</t>
  </si>
  <si>
    <t>Трансформаторлардың белгіленген қуаты</t>
  </si>
  <si>
    <t>Тр-дың дис-лік атауы</t>
  </si>
  <si>
    <t>ҚС атауы</t>
  </si>
  <si>
    <t>№
р/н</t>
  </si>
  <si>
    <t>2024 жылдың 1 сәуір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</si>
</sst>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C162-C9FF-462E-A341-703B85BF5515}">
  <dimension ref="A1:J70"/>
  <sheetViews>
    <sheetView tabSelected="1" workbookViewId="0">
      <selection activeCell="A3" sqref="A3:A6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3" t="s">
        <v>49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" customHeight="1" thickBot="1" x14ac:dyDescent="0.4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24" customHeight="1" x14ac:dyDescent="0.35">
      <c r="A3" s="91" t="s">
        <v>48</v>
      </c>
      <c r="B3" s="90" t="s">
        <v>47</v>
      </c>
      <c r="C3" s="89" t="s">
        <v>46</v>
      </c>
      <c r="D3" s="89" t="s">
        <v>45</v>
      </c>
      <c r="E3" s="88"/>
      <c r="F3" s="86" t="s">
        <v>43</v>
      </c>
      <c r="G3" s="87" t="s">
        <v>44</v>
      </c>
      <c r="H3" s="86" t="s">
        <v>43</v>
      </c>
      <c r="I3" s="86" t="s">
        <v>42</v>
      </c>
      <c r="J3" s="85" t="s">
        <v>41</v>
      </c>
    </row>
    <row r="4" spans="1:10" ht="24" customHeight="1" x14ac:dyDescent="0.35">
      <c r="A4" s="82"/>
      <c r="B4" s="81"/>
      <c r="C4" s="80"/>
      <c r="D4" s="80"/>
      <c r="E4" s="84"/>
      <c r="F4" s="76"/>
      <c r="G4" s="83"/>
      <c r="H4" s="76"/>
      <c r="I4" s="76"/>
      <c r="J4" s="75"/>
    </row>
    <row r="5" spans="1:10" ht="24" customHeight="1" x14ac:dyDescent="0.35">
      <c r="A5" s="82"/>
      <c r="B5" s="81"/>
      <c r="C5" s="80"/>
      <c r="D5" s="79"/>
      <c r="E5" s="78"/>
      <c r="F5" s="76"/>
      <c r="G5" s="77"/>
      <c r="H5" s="76"/>
      <c r="I5" s="76"/>
      <c r="J5" s="75"/>
    </row>
    <row r="6" spans="1:10" ht="15.5" thickBot="1" x14ac:dyDescent="0.4">
      <c r="A6" s="74"/>
      <c r="B6" s="73"/>
      <c r="C6" s="72"/>
      <c r="D6" s="71" t="s">
        <v>40</v>
      </c>
      <c r="E6" s="71" t="s">
        <v>38</v>
      </c>
      <c r="F6" s="70" t="s">
        <v>38</v>
      </c>
      <c r="G6" s="70" t="s">
        <v>38</v>
      </c>
      <c r="H6" s="70" t="s">
        <v>39</v>
      </c>
      <c r="I6" s="70" t="s">
        <v>39</v>
      </c>
      <c r="J6" s="69" t="s">
        <v>38</v>
      </c>
    </row>
    <row r="7" spans="1:10" ht="15" customHeight="1" x14ac:dyDescent="0.35">
      <c r="A7" s="68">
        <v>1</v>
      </c>
      <c r="B7" s="67" t="s">
        <v>37</v>
      </c>
      <c r="C7" s="66" t="s">
        <v>34</v>
      </c>
      <c r="D7" s="65">
        <v>250</v>
      </c>
      <c r="E7" s="65">
        <f>D7*0.9</f>
        <v>225</v>
      </c>
      <c r="F7" s="64">
        <v>101.8</v>
      </c>
      <c r="G7" s="63"/>
      <c r="H7" s="62">
        <f>F7*100/E7</f>
        <v>45.244444444444447</v>
      </c>
      <c r="I7" s="61">
        <f>(F7+F8)*100/E7</f>
        <v>90.666666666666671</v>
      </c>
      <c r="J7" s="60">
        <f>E7-F7-F8</f>
        <v>21</v>
      </c>
    </row>
    <row r="8" spans="1:10" ht="15" customHeight="1" x14ac:dyDescent="0.35">
      <c r="A8" s="26"/>
      <c r="B8" s="38"/>
      <c r="C8" s="31" t="s">
        <v>32</v>
      </c>
      <c r="D8" s="30">
        <v>250</v>
      </c>
      <c r="E8" s="22">
        <f>D8*0.9</f>
        <v>225</v>
      </c>
      <c r="F8" s="14">
        <v>102.2</v>
      </c>
      <c r="G8" s="21"/>
      <c r="H8" s="20">
        <f>F8*100/E8</f>
        <v>45.422222222222224</v>
      </c>
      <c r="I8" s="48"/>
      <c r="J8" s="56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79.3</v>
      </c>
      <c r="G9" s="28">
        <v>5.6</v>
      </c>
      <c r="H9" s="20">
        <f>F9*100/E9</f>
        <v>35.244444444444447</v>
      </c>
      <c r="I9" s="27">
        <f>H9+H10</f>
        <v>70.711111111111109</v>
      </c>
      <c r="J9" s="57">
        <f>E9-F9-F10-G9</f>
        <v>60.29999999999999</v>
      </c>
    </row>
    <row r="10" spans="1:10" ht="15" customHeight="1" x14ac:dyDescent="0.35">
      <c r="A10" s="33"/>
      <c r="B10" s="37"/>
      <c r="C10" s="24" t="s">
        <v>32</v>
      </c>
      <c r="D10" s="23">
        <v>250</v>
      </c>
      <c r="E10" s="22">
        <f>D10*0.9</f>
        <v>225</v>
      </c>
      <c r="F10" s="36">
        <v>79.8</v>
      </c>
      <c r="G10" s="21"/>
      <c r="H10" s="20">
        <f>F10*100/E10</f>
        <v>35.466666666666669</v>
      </c>
      <c r="I10" s="48"/>
      <c r="J10" s="56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 t="s">
        <v>33</v>
      </c>
      <c r="G11" s="28">
        <v>20.6</v>
      </c>
      <c r="H11" s="20" t="s">
        <v>33</v>
      </c>
      <c r="I11" s="27">
        <f>F12*100/E12</f>
        <v>16</v>
      </c>
      <c r="J11" s="57">
        <f>E12-F12-G11</f>
        <v>168.4</v>
      </c>
    </row>
    <row r="12" spans="1:10" ht="15" customHeight="1" x14ac:dyDescent="0.35">
      <c r="A12" s="26"/>
      <c r="B12" s="38"/>
      <c r="C12" s="31" t="s">
        <v>32</v>
      </c>
      <c r="D12" s="30">
        <v>250</v>
      </c>
      <c r="E12" s="22">
        <f>D12*0.9</f>
        <v>225</v>
      </c>
      <c r="F12" s="36">
        <v>36</v>
      </c>
      <c r="G12" s="21"/>
      <c r="H12" s="20">
        <f>F12*100/E12</f>
        <v>16</v>
      </c>
      <c r="I12" s="48"/>
      <c r="J12" s="56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25</v>
      </c>
      <c r="E13" s="22">
        <f>D13*0.9</f>
        <v>22.5</v>
      </c>
      <c r="F13" s="14">
        <v>4.22</v>
      </c>
      <c r="G13" s="28">
        <v>45.8</v>
      </c>
      <c r="H13" s="20">
        <f>F13*100/E13</f>
        <v>18.755555555555556</v>
      </c>
      <c r="I13" s="27">
        <f>H13+H14</f>
        <v>32.933333333333337</v>
      </c>
      <c r="J13" s="57">
        <v>0</v>
      </c>
    </row>
    <row r="14" spans="1:10" ht="15" customHeight="1" x14ac:dyDescent="0.35">
      <c r="A14" s="26"/>
      <c r="B14" s="32"/>
      <c r="C14" s="31" t="s">
        <v>0</v>
      </c>
      <c r="D14" s="30">
        <v>25</v>
      </c>
      <c r="E14" s="22">
        <f>D14*0.9</f>
        <v>22.5</v>
      </c>
      <c r="F14" s="14">
        <v>3.19</v>
      </c>
      <c r="G14" s="21"/>
      <c r="H14" s="20">
        <f>F14*100/E14</f>
        <v>14.177777777777777</v>
      </c>
      <c r="I14" s="48"/>
      <c r="J14" s="56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14.98</v>
      </c>
      <c r="G15" s="28">
        <v>237.2</v>
      </c>
      <c r="H15" s="20">
        <f>F15*100/E15</f>
        <v>26.419753086419753</v>
      </c>
      <c r="I15" s="27">
        <f>H15+H16</f>
        <v>68.395061728395063</v>
      </c>
      <c r="J15" s="57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23.8</v>
      </c>
      <c r="G16" s="21"/>
      <c r="H16" s="20">
        <f>F16*100/E16</f>
        <v>41.975308641975303</v>
      </c>
      <c r="I16" s="48"/>
      <c r="J16" s="56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6.06</v>
      </c>
      <c r="G17" s="28">
        <v>20.6</v>
      </c>
      <c r="H17" s="20">
        <f>F17*100/E17</f>
        <v>42.083333333333336</v>
      </c>
      <c r="I17" s="27">
        <f>H17+H18</f>
        <v>90.694444444444443</v>
      </c>
      <c r="J17" s="57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7</v>
      </c>
      <c r="G18" s="21"/>
      <c r="H18" s="20">
        <f>F18*100/E18</f>
        <v>48.611111111111107</v>
      </c>
      <c r="I18" s="48"/>
      <c r="J18" s="56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5.17</v>
      </c>
      <c r="G19" s="28">
        <v>245.4</v>
      </c>
      <c r="H19" s="20">
        <f>F19*100/E19</f>
        <v>9.1181657848324509</v>
      </c>
      <c r="I19" s="27">
        <f>(F19+F20)*100/E20</f>
        <v>35.083333333333336</v>
      </c>
      <c r="J19" s="57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7.46</v>
      </c>
      <c r="G20" s="21"/>
      <c r="H20" s="20">
        <f>F20*100/E20</f>
        <v>20.722222222222221</v>
      </c>
      <c r="I20" s="48"/>
      <c r="J20" s="56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11</v>
      </c>
      <c r="G21" s="28">
        <v>30.97</v>
      </c>
      <c r="H21" s="20">
        <f>F21*100/E21</f>
        <v>30.555555555555557</v>
      </c>
      <c r="I21" s="27">
        <f>H21+H22</f>
        <v>72.611111111111114</v>
      </c>
      <c r="J21" s="57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15.14</v>
      </c>
      <c r="G22" s="21"/>
      <c r="H22" s="20">
        <f>F22*100/E22</f>
        <v>42.055555555555557</v>
      </c>
      <c r="I22" s="48"/>
      <c r="J22" s="56"/>
    </row>
    <row r="23" spans="1:10" ht="15" customHeight="1" x14ac:dyDescent="0.35">
      <c r="A23" s="29">
        <v>8</v>
      </c>
      <c r="B23" s="59" t="s">
        <v>27</v>
      </c>
      <c r="C23" s="34" t="s">
        <v>1</v>
      </c>
      <c r="D23" s="22">
        <v>63</v>
      </c>
      <c r="E23" s="22">
        <f>D23*0.9</f>
        <v>56.7</v>
      </c>
      <c r="F23" s="14">
        <v>10.82</v>
      </c>
      <c r="G23" s="28">
        <v>135.1</v>
      </c>
      <c r="H23" s="20">
        <f>F23*100/E23</f>
        <v>19.08289241622575</v>
      </c>
      <c r="I23" s="27">
        <f>H23+H24</f>
        <v>35.520282186948855</v>
      </c>
      <c r="J23" s="57">
        <v>0</v>
      </c>
    </row>
    <row r="24" spans="1:10" ht="15" customHeight="1" x14ac:dyDescent="0.35">
      <c r="A24" s="26"/>
      <c r="B24" s="58"/>
      <c r="C24" s="31" t="s">
        <v>0</v>
      </c>
      <c r="D24" s="30">
        <v>63</v>
      </c>
      <c r="E24" s="22">
        <f>D24*0.9</f>
        <v>56.7</v>
      </c>
      <c r="F24" s="14">
        <v>9.32</v>
      </c>
      <c r="G24" s="21"/>
      <c r="H24" s="20">
        <f>F24*100/E24</f>
        <v>16.437389770723104</v>
      </c>
      <c r="I24" s="48"/>
      <c r="J24" s="56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11.72</v>
      </c>
      <c r="G25" s="28">
        <v>24.9</v>
      </c>
      <c r="H25" s="20">
        <f>F25*100/E25</f>
        <v>32.555555555555557</v>
      </c>
      <c r="I25" s="27">
        <f>H25+H26</f>
        <v>67.194444444444443</v>
      </c>
      <c r="J25" s="57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12.47</v>
      </c>
      <c r="G26" s="21"/>
      <c r="H26" s="20">
        <f>F26*100/E26</f>
        <v>34.638888888888886</v>
      </c>
      <c r="I26" s="48"/>
      <c r="J26" s="56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27.57</v>
      </c>
      <c r="G27" s="28">
        <v>124.9</v>
      </c>
      <c r="H27" s="20">
        <f>F27*100/E27</f>
        <v>38.291666666666664</v>
      </c>
      <c r="I27" s="27">
        <f>H27+H28</f>
        <v>73.236111111111114</v>
      </c>
      <c r="J27" s="57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25.16</v>
      </c>
      <c r="G28" s="21"/>
      <c r="H28" s="20">
        <f>F28*100/E28</f>
        <v>34.944444444444443</v>
      </c>
      <c r="I28" s="48"/>
      <c r="J28" s="56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29.01</v>
      </c>
      <c r="G29" s="28">
        <v>99.2</v>
      </c>
      <c r="H29" s="20">
        <f>F29*100/E29</f>
        <v>40.291666666666664</v>
      </c>
      <c r="I29" s="27">
        <f>H29+H30</f>
        <v>66.541666666666657</v>
      </c>
      <c r="J29" s="57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18.899999999999999</v>
      </c>
      <c r="G30" s="21"/>
      <c r="H30" s="20">
        <f>F30*100/E30</f>
        <v>26.249999999999996</v>
      </c>
      <c r="I30" s="48"/>
      <c r="J30" s="56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2.94</v>
      </c>
      <c r="G31" s="28"/>
      <c r="H31" s="20">
        <f>F31*100/E31</f>
        <v>32.666666666666664</v>
      </c>
      <c r="I31" s="27">
        <f>H31+H32</f>
        <v>63.888888888888886</v>
      </c>
      <c r="J31" s="10">
        <f>E31-F31-F32-G31</f>
        <v>3.2500000000000004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2.81</v>
      </c>
      <c r="G32" s="21"/>
      <c r="H32" s="20">
        <f>F32*100/E32</f>
        <v>31.222222222222221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2.82</v>
      </c>
      <c r="G33" s="28">
        <v>100.6</v>
      </c>
      <c r="H33" s="20">
        <f>F33*100/E33</f>
        <v>7.833333333333333</v>
      </c>
      <c r="I33" s="27">
        <f>H33+H34</f>
        <v>15.416666666666666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2.73</v>
      </c>
      <c r="G34" s="21"/>
      <c r="H34" s="20">
        <f>F34*100/E34</f>
        <v>7.583333333333333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17.13</v>
      </c>
      <c r="G35" s="28">
        <v>105.5</v>
      </c>
      <c r="H35" s="20">
        <f>F35*100/E35</f>
        <v>30.211640211640209</v>
      </c>
      <c r="I35" s="27">
        <f>H35+H36</f>
        <v>67.47795414462081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21.13</v>
      </c>
      <c r="G36" s="21"/>
      <c r="H36" s="20">
        <f>F36*100/E36</f>
        <v>37.266313932980594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1.17</v>
      </c>
      <c r="G37" s="28">
        <v>12.02</v>
      </c>
      <c r="H37" s="20">
        <f>F37*100/E37</f>
        <v>8.125</v>
      </c>
      <c r="I37" s="27">
        <f>H37+H38</f>
        <v>12.569444444444445</v>
      </c>
      <c r="J37" s="10">
        <f>E37-F37-F38-G37</f>
        <v>0.57000000000000028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0.64</v>
      </c>
      <c r="G38" s="21"/>
      <c r="H38" s="20">
        <f>F38*100/E38</f>
        <v>4.4444444444444446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6.74</v>
      </c>
      <c r="G39" s="28">
        <v>283.39999999999998</v>
      </c>
      <c r="H39" s="20">
        <f>F39*100/E39</f>
        <v>11.887125220458554</v>
      </c>
      <c r="I39" s="11">
        <f>H39+H40</f>
        <v>22.010582010582009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5.74</v>
      </c>
      <c r="G40" s="21"/>
      <c r="H40" s="20">
        <f>F40*100/E40</f>
        <v>10.123456790123456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8.68</v>
      </c>
      <c r="G41" s="42">
        <v>24.6</v>
      </c>
      <c r="H41" s="20">
        <f>F41*100/E41</f>
        <v>38.577777777777776</v>
      </c>
      <c r="I41" s="41">
        <f>F41*100/E41</f>
        <v>38.577777777777776</v>
      </c>
      <c r="J41" s="40">
        <v>0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1.01</v>
      </c>
      <c r="G42" s="42">
        <v>26.5</v>
      </c>
      <c r="H42" s="20">
        <f>F42*100/E42</f>
        <v>7.0138888888888884</v>
      </c>
      <c r="I42" s="41">
        <f>F42*100/E42</f>
        <v>7.0138888888888884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10.27</v>
      </c>
      <c r="G43" s="28">
        <v>37.799999999999997</v>
      </c>
      <c r="H43" s="20">
        <f>F43*100/E43</f>
        <v>28.527777777777779</v>
      </c>
      <c r="I43" s="27">
        <f>(F43+F44)*100/E44</f>
        <v>95.955555555555549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11.32</v>
      </c>
      <c r="G44" s="21"/>
      <c r="H44" s="20">
        <f>F44*100/E44</f>
        <v>50.31111111111111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4.43</v>
      </c>
      <c r="G45" s="28">
        <v>67.5</v>
      </c>
      <c r="H45" s="20">
        <f>F45*100/E45</f>
        <v>12.305555555555555</v>
      </c>
      <c r="I45" s="27">
        <f>H45+H46</f>
        <v>24.472222222222221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4.38</v>
      </c>
      <c r="G46" s="21"/>
      <c r="H46" s="20">
        <f>F46*100/E46</f>
        <v>12.166666666666666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16.03</v>
      </c>
      <c r="G47" s="28">
        <v>115.3</v>
      </c>
      <c r="H47" s="20">
        <f>F47*100/E47</f>
        <v>28.271604938271604</v>
      </c>
      <c r="I47" s="27">
        <f>H47+H48</f>
        <v>59.664902998236329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17.8</v>
      </c>
      <c r="G48" s="21"/>
      <c r="H48" s="20">
        <f>F48*100/E48</f>
        <v>31.393298059964724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27.8</v>
      </c>
      <c r="G49" s="28">
        <v>39.5</v>
      </c>
      <c r="H49" s="20">
        <f>F49*100/E49</f>
        <v>38.611111111111114</v>
      </c>
      <c r="I49" s="27">
        <f>H49+H50</f>
        <v>69.819444444444443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22.47</v>
      </c>
      <c r="G50" s="21"/>
      <c r="H50" s="20">
        <f>F50*100/E50</f>
        <v>31.208333333333332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28.69</v>
      </c>
      <c r="G51" s="28">
        <v>59.4</v>
      </c>
      <c r="H51" s="20">
        <f>F51*100/E51</f>
        <v>39.847222222222221</v>
      </c>
      <c r="I51" s="27">
        <f>H51+H52</f>
        <v>77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26.75</v>
      </c>
      <c r="G52" s="21"/>
      <c r="H52" s="20">
        <f>F52*100/E52</f>
        <v>37.152777777777779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17.600000000000001</v>
      </c>
      <c r="G53" s="28">
        <v>247.7</v>
      </c>
      <c r="H53" s="20">
        <f>F53*100/E53</f>
        <v>31.040564373897709</v>
      </c>
      <c r="I53" s="27">
        <f>H53+H54</f>
        <v>51.798941798941797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11.77</v>
      </c>
      <c r="G54" s="21"/>
      <c r="H54" s="20">
        <f>F54*100/E54</f>
        <v>20.758377425044092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22.45</v>
      </c>
      <c r="G55" s="28">
        <v>34.700000000000003</v>
      </c>
      <c r="H55" s="20">
        <f>F55*100/E55</f>
        <v>39.594356261022924</v>
      </c>
      <c r="I55" s="27">
        <f>H55+H56</f>
        <v>82.34567901234567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24.24</v>
      </c>
      <c r="G56" s="21"/>
      <c r="H56" s="20">
        <f>F56*100/E56</f>
        <v>42.751322751322746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6.96</v>
      </c>
      <c r="G57" s="28">
        <v>35.200000000000003</v>
      </c>
      <c r="H57" s="20">
        <f>F57*100/E57</f>
        <v>19.333333333333332</v>
      </c>
      <c r="I57" s="27">
        <f>(F57+F58)*100/E57</f>
        <v>54.527777777777779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12.67</v>
      </c>
      <c r="G58" s="21"/>
      <c r="H58" s="20">
        <f>F58*100/E58</f>
        <v>22.345679012345677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10.91</v>
      </c>
      <c r="G59" s="28">
        <v>23.1</v>
      </c>
      <c r="H59" s="20">
        <f>F59*100/E59</f>
        <v>30.305555555555557</v>
      </c>
      <c r="I59" s="27">
        <f>H59+H60</f>
        <v>65.638888888888886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12.72</v>
      </c>
      <c r="G60" s="21"/>
      <c r="H60" s="20">
        <f>F60*100/E60</f>
        <v>35.333333333333336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10.17</v>
      </c>
      <c r="G61" s="28">
        <v>354.8</v>
      </c>
      <c r="H61" s="20">
        <f>F61*100/E61</f>
        <v>14.125</v>
      </c>
      <c r="I61" s="27">
        <f>H61+H62</f>
        <v>31.583333333333332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12.57</v>
      </c>
      <c r="G62" s="21"/>
      <c r="H62" s="20">
        <f>F62*100/E62</f>
        <v>17.458333333333332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18.02</v>
      </c>
      <c r="G63" s="28">
        <v>21.5</v>
      </c>
      <c r="H63" s="20">
        <f>F63*100/E63</f>
        <v>50.055555555555557</v>
      </c>
      <c r="I63" s="27">
        <f>H63+H64</f>
        <v>100.80555555555556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18.27</v>
      </c>
      <c r="G64" s="21"/>
      <c r="H64" s="20">
        <f>F64*100/E64</f>
        <v>50.75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21.18</v>
      </c>
      <c r="G65" s="28">
        <v>45.8</v>
      </c>
      <c r="H65" s="20">
        <f>F65*100/E65</f>
        <v>37.354497354497354</v>
      </c>
      <c r="I65" s="27">
        <f>H65+H66</f>
        <v>70.194003527336861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18.62</v>
      </c>
      <c r="G66" s="21"/>
      <c r="H66" s="20">
        <f>F66*100/E66</f>
        <v>32.839506172839506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17.170000000000002</v>
      </c>
      <c r="G67" s="28">
        <v>39.700000000000003</v>
      </c>
      <c r="H67" s="20">
        <f>F67*100/E67</f>
        <v>47.69444444444445</v>
      </c>
      <c r="I67" s="27">
        <f>H67+H68</f>
        <v>90.222222222222229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15.31</v>
      </c>
      <c r="G68" s="21"/>
      <c r="H68" s="20">
        <f>F68*100/E68</f>
        <v>42.527777777777779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3.97</v>
      </c>
      <c r="G69" s="13">
        <v>10.199999999999999</v>
      </c>
      <c r="H69" s="12">
        <f>F69*100/E69</f>
        <v>17.644444444444446</v>
      </c>
      <c r="I69" s="11">
        <f>H69+H70</f>
        <v>46.844444444444449</v>
      </c>
      <c r="J69" s="10">
        <f>E69-F69-F70-G69</f>
        <v>1.7600000000000016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6.57</v>
      </c>
      <c r="G70" s="5"/>
      <c r="H70" s="4">
        <f>F70*100/E70</f>
        <v>29.2</v>
      </c>
      <c r="I70" s="3"/>
      <c r="J70" s="2"/>
    </row>
  </sheetData>
  <mergeCells count="161"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J37:J38"/>
    <mergeCell ref="A35:A36"/>
    <mergeCell ref="B35:B36"/>
    <mergeCell ref="G35:G36"/>
    <mergeCell ref="I35:I36"/>
    <mergeCell ref="J35:J3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23:I24"/>
    <mergeCell ref="J23:J24"/>
    <mergeCell ref="A25:A26"/>
    <mergeCell ref="B25:B26"/>
    <mergeCell ref="A27:A28"/>
    <mergeCell ref="B27:B28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A7:A8"/>
    <mergeCell ref="A9:A10"/>
    <mergeCell ref="B9:B10"/>
    <mergeCell ref="A11:A12"/>
    <mergeCell ref="B11:B12"/>
    <mergeCell ref="J19:J20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J3:J5"/>
    <mergeCell ref="B7:B8"/>
    <mergeCell ref="G7:G8"/>
    <mergeCell ref="I7:I8"/>
    <mergeCell ref="J13:J14"/>
    <mergeCell ref="G15:G16"/>
    <mergeCell ref="I15:I16"/>
    <mergeCell ref="J15:J16"/>
    <mergeCell ref="I11:I12"/>
    <mergeCell ref="J11:J12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A37:A38"/>
    <mergeCell ref="B37:B38"/>
    <mergeCell ref="G37:G38"/>
    <mergeCell ref="I37:I38"/>
    <mergeCell ref="A43:A44"/>
    <mergeCell ref="B43:B44"/>
    <mergeCell ref="G43:G44"/>
    <mergeCell ref="I43:I44"/>
    <mergeCell ref="A39:A40"/>
    <mergeCell ref="B39:B40"/>
    <mergeCell ref="G19:G20"/>
    <mergeCell ref="I19:I20"/>
    <mergeCell ref="A29:A30"/>
    <mergeCell ref="B29:B30"/>
    <mergeCell ref="G29:G30"/>
    <mergeCell ref="I29:I30"/>
    <mergeCell ref="G25:G26"/>
    <mergeCell ref="I25:I26"/>
    <mergeCell ref="B23:B24"/>
    <mergeCell ref="G23:G24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сәуір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2024-04-01T10:32:50Z</dcterms:created>
  <dcterms:modified xsi:type="dcterms:W3CDTF">2024-04-01T10:32:58Z</dcterms:modified>
</cp:coreProperties>
</file>